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<sst xmlns="http://schemas.openxmlformats.org/spreadsheetml/2006/main" count="197" uniqueCount="106">
  <si>
    <t>ZESTAWIENIE WYDATKÓW</t>
  </si>
  <si>
    <t>Dział 851</t>
  </si>
  <si>
    <t>lp</t>
  </si>
  <si>
    <t>Wyszczególnienie</t>
  </si>
  <si>
    <t>§</t>
  </si>
  <si>
    <t>RAZEM</t>
  </si>
  <si>
    <t>UZASADNIENIE</t>
  </si>
  <si>
    <t>Składki na ubezpieczenie społeczne</t>
  </si>
  <si>
    <t>Składki na fundusz pracy</t>
  </si>
  <si>
    <t xml:space="preserve">Zakup materiałów i wyposażenia </t>
  </si>
  <si>
    <t>Zakup energii</t>
  </si>
  <si>
    <t>Zakup usług pozostałych</t>
  </si>
  <si>
    <t>Wydatki inwestycyjne</t>
  </si>
  <si>
    <t>Podróże służbowe</t>
  </si>
  <si>
    <t>3.</t>
  </si>
  <si>
    <t>4.</t>
  </si>
  <si>
    <t>2.</t>
  </si>
  <si>
    <t>1.</t>
  </si>
  <si>
    <t>nazwa zadania</t>
  </si>
  <si>
    <t>§ 4210</t>
  </si>
  <si>
    <t>§ 4260</t>
  </si>
  <si>
    <t>Świetlice profilaktyki środowiskowej</t>
  </si>
  <si>
    <t>5.</t>
  </si>
  <si>
    <t>6.</t>
  </si>
  <si>
    <t>7.</t>
  </si>
  <si>
    <t>8.</t>
  </si>
  <si>
    <t>9.</t>
  </si>
  <si>
    <t>Nazwa zadania</t>
  </si>
  <si>
    <t>lp.</t>
  </si>
  <si>
    <t>2.1.</t>
  </si>
  <si>
    <t>2.2.</t>
  </si>
  <si>
    <t>2.3.</t>
  </si>
  <si>
    <t>§ 4410</t>
  </si>
  <si>
    <t>wyjazdy służbowe</t>
  </si>
  <si>
    <t>węgiel</t>
  </si>
  <si>
    <t>konkursy profilaktyczne</t>
  </si>
  <si>
    <t>§ 6050</t>
  </si>
  <si>
    <t>wydatki inwestycyjne</t>
  </si>
  <si>
    <t>§ 2820</t>
  </si>
  <si>
    <t>środki czystości</t>
  </si>
  <si>
    <t>wynagrodzenia bezosobowe</t>
  </si>
  <si>
    <t>§ 4170</t>
  </si>
  <si>
    <t>materiały edukacyjne</t>
  </si>
  <si>
    <t>Gminny Punkt Profilaktyki i Rozwiązywania Problemów Uzależnień</t>
  </si>
  <si>
    <t>Realizacja programów profilaktycznych przez organizacje pozarządowe w trybie ustawy o pożytku publicznym</t>
  </si>
  <si>
    <t>zakup energii- świetlice profilaktyki środowiskowej</t>
  </si>
  <si>
    <t>zakup energii- Gminny Punkt Profilaktyki i Rozwiązywania Problemów Uzależnień w Kobierzycach</t>
  </si>
  <si>
    <t>zakup usług pozostałych</t>
  </si>
  <si>
    <t>§ 4300</t>
  </si>
  <si>
    <t>razem</t>
  </si>
  <si>
    <t>zakup materiałów informacyjnych</t>
  </si>
  <si>
    <t>Razem</t>
  </si>
  <si>
    <t>zakup materiałów i wyposażenia</t>
  </si>
  <si>
    <t>wyszczególnienie</t>
  </si>
  <si>
    <t>rozdział 85153- przeciwdziałanie narkomanii</t>
  </si>
  <si>
    <t>Realizacja programu świetlic profilaktyki środowiskowej</t>
  </si>
  <si>
    <t>10.</t>
  </si>
  <si>
    <t>§ 4110</t>
  </si>
  <si>
    <t>§ 4120</t>
  </si>
  <si>
    <t>Składki na ubezpieczenia społeczne</t>
  </si>
  <si>
    <t>zakup materiałów do świetlic realizowanych w jednostkach oświaty</t>
  </si>
  <si>
    <t>11.</t>
  </si>
  <si>
    <t>Zakup usług telekomunikacjyjnych telefonii stacjonarnej</t>
  </si>
  <si>
    <t>§ 4370</t>
  </si>
  <si>
    <t>Rozdział 85154- przeciwdziałanie alkoholizmowi</t>
  </si>
  <si>
    <t>Dział 851- ochrona zdrowia</t>
  </si>
  <si>
    <t>§ 4610</t>
  </si>
  <si>
    <t>Koszty postępowania sądowego</t>
  </si>
  <si>
    <t>§ 4700</t>
  </si>
  <si>
    <t>szkolenia pracowników</t>
  </si>
  <si>
    <t>12.</t>
  </si>
  <si>
    <t>13.</t>
  </si>
  <si>
    <t>koszty postępowania sądowego</t>
  </si>
  <si>
    <t>szkolenie pracowników</t>
  </si>
  <si>
    <t>podróże służbowe</t>
  </si>
  <si>
    <t xml:space="preserve">Szkolenie pracowników </t>
  </si>
  <si>
    <t>GPPi RPU</t>
  </si>
  <si>
    <t>a.</t>
  </si>
  <si>
    <t>b.</t>
  </si>
  <si>
    <t>c.</t>
  </si>
  <si>
    <t>Symbol klasyfikacji wydatków strukturalnych zadania</t>
  </si>
  <si>
    <t>1.1</t>
  </si>
  <si>
    <t>1.2.</t>
  </si>
  <si>
    <t>programy profilaktyczne w jednostkach oświaty- inne</t>
  </si>
  <si>
    <t>opał</t>
  </si>
  <si>
    <t>Realizacja programów profilaktycznych na podstawie umów zlecenia, o dzieło z osobami fizycznymi</t>
  </si>
  <si>
    <t>Dotacja celowa z budżetu</t>
  </si>
  <si>
    <t>§ 2800</t>
  </si>
  <si>
    <t>dotacja celowa z budżetu dla pozostałych jednostek zaliczanych do sektora finansów publicznych</t>
  </si>
  <si>
    <t>Plan wg uchwały po zmianach na 2009 rok</t>
  </si>
  <si>
    <t>przewidywane wykonanie 2009rok</t>
  </si>
  <si>
    <t>plan na 2010 rok</t>
  </si>
  <si>
    <t>Plan wydatków Gminnego Programu Przeciwdzialnia Narkomanii  2010</t>
  </si>
  <si>
    <t>Koszt 2010</t>
  </si>
  <si>
    <t>koszt 2010</t>
  </si>
  <si>
    <t>Przewidywane wykonanie 2009 rok</t>
  </si>
  <si>
    <t>Plan na 2010 rok</t>
  </si>
  <si>
    <t>Plan wydatków realizacji Gminnego Programu Profilaktyki i Rozwiązywania Problemów Alkoholowych na rok 2010</t>
  </si>
  <si>
    <t>program profilaktyczny wyjazdowy dla dzieci i młodzieży</t>
  </si>
  <si>
    <t>zakup usług pozostałych- realizacja programów w Gminnym Punkcie Profilaktyki i Rozwiązywania Problemów Uzależnień w Kobierzycach</t>
  </si>
  <si>
    <t>Załącznik 4.</t>
  </si>
  <si>
    <t>ZESTAWIENIE DOCHODÓW</t>
  </si>
  <si>
    <t>Rozdział 75618 wpływy z innych opłat stanowiących dochody jednostek samorządu terytorialnego na podstawie ustaw</t>
  </si>
  <si>
    <t>0480</t>
  </si>
  <si>
    <t>wpływy z opłat za wydawanie zezwoleń na sprzedaż alkoholu</t>
  </si>
  <si>
    <t>Dział 756 - 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</si>
</sst>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91">
      <selection activeCell="A108" sqref="A108:G108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4.75390625" style="0" customWidth="1"/>
    <col min="4" max="4" width="8.75390625" style="0" customWidth="1"/>
    <col min="5" max="5" width="10.75390625" style="0" customWidth="1"/>
    <col min="6" max="7" width="10.25390625" style="0" customWidth="1"/>
    <col min="8" max="8" width="9.25390625" style="0" bestFit="1" customWidth="1"/>
    <col min="9" max="9" width="5.75390625" style="0" customWidth="1"/>
    <col min="10" max="10" width="8.875" style="0" customWidth="1"/>
    <col min="11" max="11" width="11.125" style="0" customWidth="1"/>
    <col min="12" max="12" width="5.625" style="0" customWidth="1"/>
    <col min="13" max="13" width="7.875" style="0" customWidth="1"/>
    <col min="14" max="14" width="9.25390625" style="0" bestFit="1" customWidth="1"/>
    <col min="15" max="15" width="9.25390625" style="0" customWidth="1"/>
  </cols>
  <sheetData>
    <row r="1" spans="6:7" ht="12.75">
      <c r="F1" s="62" t="s">
        <v>100</v>
      </c>
      <c r="G1" s="62"/>
    </row>
    <row r="2" spans="6:7" ht="12.75">
      <c r="F2" s="62"/>
      <c r="G2" s="62"/>
    </row>
    <row r="3" spans="2:6" ht="15.75">
      <c r="B3" s="55" t="s">
        <v>101</v>
      </c>
      <c r="C3" s="55"/>
      <c r="D3" s="55"/>
      <c r="E3" s="55"/>
      <c r="F3" s="55"/>
    </row>
    <row r="4" spans="1:2" ht="52.5" customHeight="1">
      <c r="A4" s="56" t="s">
        <v>105</v>
      </c>
      <c r="B4" s="56"/>
    </row>
    <row r="5" spans="1:2" ht="40.5" customHeight="1">
      <c r="A5" s="56" t="s">
        <v>102</v>
      </c>
      <c r="B5" s="56"/>
    </row>
    <row r="6" spans="1:7" ht="71.25" customHeight="1">
      <c r="A6" s="1" t="s">
        <v>28</v>
      </c>
      <c r="B6" s="61" t="s">
        <v>3</v>
      </c>
      <c r="C6" s="1" t="s">
        <v>4</v>
      </c>
      <c r="D6" s="49"/>
      <c r="E6" s="50" t="s">
        <v>89</v>
      </c>
      <c r="F6" s="49" t="s">
        <v>90</v>
      </c>
      <c r="G6" s="52" t="s">
        <v>91</v>
      </c>
    </row>
    <row r="7" spans="1:7" ht="30.75" customHeight="1">
      <c r="A7" s="1" t="s">
        <v>17</v>
      </c>
      <c r="B7" s="2" t="s">
        <v>104</v>
      </c>
      <c r="C7" s="57" t="s">
        <v>103</v>
      </c>
      <c r="D7" s="51"/>
      <c r="E7" s="2">
        <v>1332000</v>
      </c>
      <c r="F7" s="2">
        <f>E7</f>
        <v>1332000</v>
      </c>
      <c r="G7" s="2">
        <v>1332000</v>
      </c>
    </row>
    <row r="8" spans="1:7" ht="30.75" customHeight="1">
      <c r="A8" s="5"/>
      <c r="B8" s="58"/>
      <c r="C8" s="59"/>
      <c r="D8" s="60"/>
      <c r="E8" s="58"/>
      <c r="F8" s="58"/>
      <c r="G8" s="58"/>
    </row>
    <row r="9" spans="1:7" ht="38.25" customHeight="1">
      <c r="A9" s="63" t="s">
        <v>97</v>
      </c>
      <c r="B9" s="63"/>
      <c r="C9" s="63"/>
      <c r="D9" s="63"/>
      <c r="E9" s="63"/>
      <c r="F9" s="63"/>
      <c r="G9" s="63"/>
    </row>
    <row r="10" spans="2:6" ht="15.75">
      <c r="B10" s="55" t="s">
        <v>0</v>
      </c>
      <c r="C10" s="55"/>
      <c r="D10" s="55"/>
      <c r="E10" s="55"/>
      <c r="F10" s="55"/>
    </row>
    <row r="11" ht="12.75">
      <c r="A11" t="s">
        <v>65</v>
      </c>
    </row>
    <row r="12" ht="12.75">
      <c r="A12" t="s">
        <v>64</v>
      </c>
    </row>
    <row r="13" spans="1:7" ht="72" customHeight="1">
      <c r="A13" s="1" t="s">
        <v>28</v>
      </c>
      <c r="B13" s="61" t="s">
        <v>3</v>
      </c>
      <c r="C13" s="1" t="s">
        <v>4</v>
      </c>
      <c r="D13" s="49" t="s">
        <v>80</v>
      </c>
      <c r="E13" s="50" t="s">
        <v>89</v>
      </c>
      <c r="F13" s="49" t="s">
        <v>90</v>
      </c>
      <c r="G13" s="52" t="s">
        <v>91</v>
      </c>
    </row>
    <row r="14" spans="1:7" ht="38.25">
      <c r="A14" s="1" t="s">
        <v>17</v>
      </c>
      <c r="B14" s="2" t="s">
        <v>88</v>
      </c>
      <c r="C14" s="51">
        <v>2800</v>
      </c>
      <c r="D14" s="51">
        <v>71</v>
      </c>
      <c r="E14" s="38">
        <v>250000</v>
      </c>
      <c r="F14" s="2">
        <f aca="true" t="shared" si="0" ref="F14:F19">E14</f>
        <v>250000</v>
      </c>
      <c r="G14" s="2">
        <f>E34</f>
        <v>290000</v>
      </c>
    </row>
    <row r="15" spans="1:7" ht="12.75">
      <c r="A15" s="1" t="s">
        <v>16</v>
      </c>
      <c r="B15" s="1" t="s">
        <v>86</v>
      </c>
      <c r="C15" s="51">
        <v>2820</v>
      </c>
      <c r="D15" s="51">
        <v>71</v>
      </c>
      <c r="E15" s="1">
        <v>60000</v>
      </c>
      <c r="F15" s="2">
        <f t="shared" si="0"/>
        <v>60000</v>
      </c>
      <c r="G15" s="1">
        <f>E39</f>
        <v>20000</v>
      </c>
    </row>
    <row r="16" spans="1:7" ht="12.75">
      <c r="A16" s="1" t="s">
        <v>14</v>
      </c>
      <c r="B16" s="1" t="s">
        <v>7</v>
      </c>
      <c r="C16" s="51">
        <v>4110</v>
      </c>
      <c r="D16" s="51">
        <v>71</v>
      </c>
      <c r="E16" s="1">
        <f>5699</f>
        <v>5699</v>
      </c>
      <c r="F16" s="2">
        <f t="shared" si="0"/>
        <v>5699</v>
      </c>
      <c r="G16" s="1">
        <f>E44</f>
        <v>5699</v>
      </c>
    </row>
    <row r="17" spans="1:7" ht="12.75">
      <c r="A17" s="1" t="s">
        <v>15</v>
      </c>
      <c r="B17" s="1" t="s">
        <v>8</v>
      </c>
      <c r="C17" s="51">
        <v>4120</v>
      </c>
      <c r="D17" s="51">
        <v>71</v>
      </c>
      <c r="E17" s="1">
        <f>803</f>
        <v>803</v>
      </c>
      <c r="F17" s="2">
        <f t="shared" si="0"/>
        <v>803</v>
      </c>
      <c r="G17" s="1">
        <f>E49</f>
        <v>803</v>
      </c>
    </row>
    <row r="18" spans="1:7" ht="12.75">
      <c r="A18" s="1" t="s">
        <v>22</v>
      </c>
      <c r="B18" s="1" t="s">
        <v>40</v>
      </c>
      <c r="C18" s="51">
        <v>4170</v>
      </c>
      <c r="D18" s="51">
        <v>71</v>
      </c>
      <c r="E18" s="1">
        <v>73498</v>
      </c>
      <c r="F18" s="2">
        <f t="shared" si="0"/>
        <v>73498</v>
      </c>
      <c r="G18" s="1">
        <f>E54</f>
        <v>83498</v>
      </c>
    </row>
    <row r="19" spans="1:7" ht="12.75">
      <c r="A19" s="1" t="s">
        <v>23</v>
      </c>
      <c r="B19" s="1" t="s">
        <v>9</v>
      </c>
      <c r="C19" s="51">
        <v>4210</v>
      </c>
      <c r="D19" s="51">
        <v>71</v>
      </c>
      <c r="E19" s="1">
        <v>20000</v>
      </c>
      <c r="F19" s="2">
        <f t="shared" si="0"/>
        <v>20000</v>
      </c>
      <c r="G19" s="1">
        <f>E66</f>
        <v>14000</v>
      </c>
    </row>
    <row r="20" spans="1:7" ht="12.75">
      <c r="A20" s="1" t="s">
        <v>24</v>
      </c>
      <c r="B20" s="1" t="s">
        <v>10</v>
      </c>
      <c r="C20" s="51">
        <v>4260</v>
      </c>
      <c r="D20" s="51">
        <v>71</v>
      </c>
      <c r="E20" s="1">
        <v>36000</v>
      </c>
      <c r="F20" s="2">
        <f aca="true" t="shared" si="1" ref="F20:F25">E20</f>
        <v>36000</v>
      </c>
      <c r="G20" s="1">
        <f>E72</f>
        <v>36000</v>
      </c>
    </row>
    <row r="21" spans="1:7" ht="12.75">
      <c r="A21" s="1" t="s">
        <v>25</v>
      </c>
      <c r="B21" s="1" t="s">
        <v>11</v>
      </c>
      <c r="C21" s="51">
        <v>4300</v>
      </c>
      <c r="D21" s="51">
        <v>71</v>
      </c>
      <c r="E21" s="1">
        <v>78120</v>
      </c>
      <c r="F21" s="2">
        <f>E21</f>
        <v>78120</v>
      </c>
      <c r="G21" s="1">
        <f>E80</f>
        <v>130000</v>
      </c>
    </row>
    <row r="22" spans="1:7" ht="25.5">
      <c r="A22" s="1" t="s">
        <v>26</v>
      </c>
      <c r="B22" s="2" t="s">
        <v>62</v>
      </c>
      <c r="C22" s="51">
        <v>4370</v>
      </c>
      <c r="D22" s="51">
        <v>71</v>
      </c>
      <c r="E22" s="1">
        <v>1000</v>
      </c>
      <c r="F22" s="2">
        <f t="shared" si="1"/>
        <v>1000</v>
      </c>
      <c r="G22" s="1">
        <f>E85</f>
        <v>1000</v>
      </c>
    </row>
    <row r="23" spans="1:7" ht="12.75">
      <c r="A23" s="1" t="s">
        <v>56</v>
      </c>
      <c r="B23" s="1" t="s">
        <v>13</v>
      </c>
      <c r="C23" s="51">
        <v>4410</v>
      </c>
      <c r="D23" s="51">
        <v>71</v>
      </c>
      <c r="E23" s="1">
        <v>1500</v>
      </c>
      <c r="F23" s="2">
        <f t="shared" si="1"/>
        <v>1500</v>
      </c>
      <c r="G23" s="1">
        <f>E90</f>
        <v>1000</v>
      </c>
    </row>
    <row r="24" spans="1:7" ht="12.75">
      <c r="A24" s="1" t="s">
        <v>61</v>
      </c>
      <c r="B24" s="1" t="s">
        <v>72</v>
      </c>
      <c r="C24" s="51">
        <v>4610</v>
      </c>
      <c r="D24" s="51">
        <v>71</v>
      </c>
      <c r="E24" s="1">
        <v>3000</v>
      </c>
      <c r="F24" s="2">
        <f t="shared" si="1"/>
        <v>3000</v>
      </c>
      <c r="G24" s="1">
        <f>E95</f>
        <v>3000</v>
      </c>
    </row>
    <row r="25" spans="1:7" ht="12.75">
      <c r="A25" s="1" t="s">
        <v>70</v>
      </c>
      <c r="B25" s="1" t="s">
        <v>73</v>
      </c>
      <c r="C25" s="51">
        <v>4700</v>
      </c>
      <c r="D25" s="51">
        <v>71</v>
      </c>
      <c r="E25" s="1">
        <v>4500</v>
      </c>
      <c r="F25" s="2">
        <f t="shared" si="1"/>
        <v>4500</v>
      </c>
      <c r="G25" s="1">
        <f>E100</f>
        <v>5000</v>
      </c>
    </row>
    <row r="26" spans="1:7" ht="12.75">
      <c r="A26" s="1" t="s">
        <v>71</v>
      </c>
      <c r="B26" s="1" t="s">
        <v>12</v>
      </c>
      <c r="C26" s="51">
        <v>6050</v>
      </c>
      <c r="D26" s="51">
        <v>71</v>
      </c>
      <c r="E26" s="1">
        <v>700000</v>
      </c>
      <c r="F26" s="2">
        <f>E26</f>
        <v>700000</v>
      </c>
      <c r="G26" s="11">
        <f>E105</f>
        <v>710000</v>
      </c>
    </row>
    <row r="27" spans="1:7" ht="14.25">
      <c r="A27" s="34"/>
      <c r="B27" s="34" t="s">
        <v>5</v>
      </c>
      <c r="C27" s="34"/>
      <c r="D27" s="34"/>
      <c r="E27" s="30">
        <f>SUM(E14:E26)</f>
        <v>1234120</v>
      </c>
      <c r="F27" s="2">
        <f>SUM(F14:F26)</f>
        <v>1234120</v>
      </c>
      <c r="G27" s="20">
        <f>SUM(G14:G26)</f>
        <v>1300000</v>
      </c>
    </row>
    <row r="28" ht="12" customHeight="1"/>
    <row r="30" spans="1:7" ht="12.75">
      <c r="A30" s="54" t="s">
        <v>6</v>
      </c>
      <c r="B30" s="54"/>
      <c r="G30" s="37"/>
    </row>
    <row r="31" spans="1:7" ht="12.75">
      <c r="A31" s="40"/>
      <c r="B31" s="42" t="s">
        <v>87</v>
      </c>
      <c r="G31" s="37"/>
    </row>
    <row r="32" spans="1:7" ht="12.75">
      <c r="A32" s="39" t="s">
        <v>28</v>
      </c>
      <c r="B32" s="39" t="s">
        <v>18</v>
      </c>
      <c r="C32" s="1"/>
      <c r="D32" s="1"/>
      <c r="E32" s="1" t="s">
        <v>94</v>
      </c>
      <c r="G32" s="37"/>
    </row>
    <row r="33" spans="1:7" ht="24">
      <c r="A33" s="39" t="s">
        <v>17</v>
      </c>
      <c r="B33" s="43" t="s">
        <v>55</v>
      </c>
      <c r="C33" s="1"/>
      <c r="D33" s="1"/>
      <c r="E33" s="1">
        <v>290000</v>
      </c>
      <c r="G33" s="37"/>
    </row>
    <row r="34" spans="1:5" ht="12.75">
      <c r="A34" s="1"/>
      <c r="B34" s="1" t="s">
        <v>49</v>
      </c>
      <c r="C34" s="1"/>
      <c r="D34" s="1"/>
      <c r="E34" s="1">
        <f>E33</f>
        <v>290000</v>
      </c>
    </row>
    <row r="35" spans="1:5" ht="12.75">
      <c r="A35" s="5"/>
      <c r="B35" s="5"/>
      <c r="C35" s="5"/>
      <c r="D35" s="5"/>
      <c r="E35" s="5"/>
    </row>
    <row r="36" ht="12.75">
      <c r="B36" t="s">
        <v>38</v>
      </c>
    </row>
    <row r="37" spans="1:5" ht="12.75">
      <c r="A37" s="1" t="s">
        <v>2</v>
      </c>
      <c r="B37" s="1" t="s">
        <v>18</v>
      </c>
      <c r="C37" s="2"/>
      <c r="D37" s="2"/>
      <c r="E37" s="1" t="s">
        <v>94</v>
      </c>
    </row>
    <row r="38" spans="1:5" ht="38.25">
      <c r="A38" s="1" t="s">
        <v>17</v>
      </c>
      <c r="B38" s="2" t="s">
        <v>44</v>
      </c>
      <c r="C38" s="1"/>
      <c r="D38" s="1"/>
      <c r="E38" s="1">
        <f>20000</f>
        <v>20000</v>
      </c>
    </row>
    <row r="39" spans="1:5" ht="13.5" thickBot="1">
      <c r="A39" s="16"/>
      <c r="B39" s="14" t="s">
        <v>5</v>
      </c>
      <c r="C39" s="14"/>
      <c r="D39" s="14"/>
      <c r="E39" s="15">
        <f>SUM(E38:E38)</f>
        <v>20000</v>
      </c>
    </row>
    <row r="41" ht="12.75">
      <c r="B41" t="s">
        <v>57</v>
      </c>
    </row>
    <row r="42" spans="1:5" ht="12.75">
      <c r="A42" s="1" t="s">
        <v>28</v>
      </c>
      <c r="B42" s="1" t="s">
        <v>18</v>
      </c>
      <c r="C42" s="1"/>
      <c r="D42" s="1"/>
      <c r="E42" s="1" t="s">
        <v>94</v>
      </c>
    </row>
    <row r="43" spans="1:5" ht="12.75">
      <c r="A43" s="1" t="s">
        <v>17</v>
      </c>
      <c r="B43" s="1" t="s">
        <v>59</v>
      </c>
      <c r="C43" s="1"/>
      <c r="D43" s="1"/>
      <c r="E43" s="1">
        <v>5699</v>
      </c>
    </row>
    <row r="44" spans="1:5" ht="12.75">
      <c r="A44" s="1"/>
      <c r="B44" s="1" t="s">
        <v>51</v>
      </c>
      <c r="C44" s="1"/>
      <c r="D44" s="1"/>
      <c r="E44" s="1">
        <f>E43</f>
        <v>5699</v>
      </c>
    </row>
    <row r="46" ht="12.75">
      <c r="B46" t="s">
        <v>58</v>
      </c>
    </row>
    <row r="47" spans="1:5" ht="12.75">
      <c r="A47" s="1" t="s">
        <v>28</v>
      </c>
      <c r="B47" s="1" t="s">
        <v>18</v>
      </c>
      <c r="C47" s="1"/>
      <c r="D47" s="1"/>
      <c r="E47" s="1" t="s">
        <v>94</v>
      </c>
    </row>
    <row r="48" spans="1:5" ht="12.75">
      <c r="A48" s="1" t="s">
        <v>17</v>
      </c>
      <c r="B48" s="1" t="s">
        <v>8</v>
      </c>
      <c r="C48" s="1"/>
      <c r="D48" s="1"/>
      <c r="E48" s="1">
        <v>803</v>
      </c>
    </row>
    <row r="49" spans="1:5" ht="12.75">
      <c r="A49" s="1"/>
      <c r="B49" s="1" t="s">
        <v>51</v>
      </c>
      <c r="C49" s="1"/>
      <c r="D49" s="1"/>
      <c r="E49" s="1">
        <f>E48</f>
        <v>803</v>
      </c>
    </row>
    <row r="50" spans="1:5" ht="12.75">
      <c r="A50" s="5"/>
      <c r="B50" s="5"/>
      <c r="C50" s="5"/>
      <c r="D50" s="5"/>
      <c r="E50" s="5"/>
    </row>
    <row r="51" spans="1:11" ht="15.75">
      <c r="A51" s="5"/>
      <c r="B51" s="5" t="s">
        <v>41</v>
      </c>
      <c r="C51" s="5"/>
      <c r="D51" s="5"/>
      <c r="E51" s="5"/>
      <c r="J51" s="26"/>
      <c r="K51" s="27"/>
    </row>
    <row r="52" spans="1:11" ht="15.75">
      <c r="A52" s="1" t="s">
        <v>28</v>
      </c>
      <c r="B52" s="1" t="s">
        <v>18</v>
      </c>
      <c r="C52" s="1"/>
      <c r="D52" s="1"/>
      <c r="E52" s="1" t="s">
        <v>94</v>
      </c>
      <c r="J52" s="26"/>
      <c r="K52" s="27"/>
    </row>
    <row r="53" spans="1:11" ht="39">
      <c r="A53" s="1" t="s">
        <v>17</v>
      </c>
      <c r="B53" s="2" t="s">
        <v>85</v>
      </c>
      <c r="C53" s="1"/>
      <c r="D53" s="1"/>
      <c r="E53" s="1">
        <f>37000+3000+50000-E44-E49</f>
        <v>83498</v>
      </c>
      <c r="J53" s="26"/>
      <c r="K53" s="27"/>
    </row>
    <row r="54" spans="1:11" ht="15.75">
      <c r="A54" s="1"/>
      <c r="B54" s="1" t="s">
        <v>5</v>
      </c>
      <c r="C54" s="1"/>
      <c r="D54" s="1"/>
      <c r="E54" s="1">
        <f>SUM(E53)</f>
        <v>83498</v>
      </c>
      <c r="J54" s="26"/>
      <c r="K54" s="27"/>
    </row>
    <row r="55" spans="1:5" ht="10.5" customHeight="1">
      <c r="A55" s="5"/>
      <c r="B55" s="5"/>
      <c r="C55" s="5"/>
      <c r="D55" s="5"/>
      <c r="E55" s="5"/>
    </row>
    <row r="56" spans="1:5" ht="12.75">
      <c r="A56" s="5"/>
      <c r="B56" s="5" t="s">
        <v>19</v>
      </c>
      <c r="C56" s="5"/>
      <c r="D56" s="5"/>
      <c r="E56" s="5"/>
    </row>
    <row r="57" spans="1:6" ht="12.75">
      <c r="A57" s="1" t="s">
        <v>28</v>
      </c>
      <c r="B57" s="1" t="s">
        <v>18</v>
      </c>
      <c r="C57" s="2"/>
      <c r="D57" s="2"/>
      <c r="E57" s="1" t="s">
        <v>94</v>
      </c>
      <c r="F57" s="5"/>
    </row>
    <row r="58" spans="1:6" ht="12.75">
      <c r="A58" s="1" t="s">
        <v>17</v>
      </c>
      <c r="B58" s="1" t="s">
        <v>21</v>
      </c>
      <c r="C58" s="1"/>
      <c r="D58" s="1"/>
      <c r="E58" s="1">
        <f>E59+E60</f>
        <v>10000</v>
      </c>
      <c r="F58" s="5"/>
    </row>
    <row r="59" spans="1:6" ht="29.25" customHeight="1">
      <c r="A59" s="1" t="s">
        <v>81</v>
      </c>
      <c r="B59" s="2" t="s">
        <v>60</v>
      </c>
      <c r="C59" s="1"/>
      <c r="D59" s="1"/>
      <c r="E59" s="11">
        <v>5000</v>
      </c>
      <c r="F59" s="5"/>
    </row>
    <row r="60" spans="1:6" ht="12.75">
      <c r="A60" s="1" t="s">
        <v>82</v>
      </c>
      <c r="B60" s="1" t="s">
        <v>34</v>
      </c>
      <c r="C60" s="1"/>
      <c r="D60" s="1"/>
      <c r="E60" s="11">
        <v>5000</v>
      </c>
      <c r="F60" s="5"/>
    </row>
    <row r="61" spans="1:5" ht="25.5">
      <c r="A61" s="1" t="s">
        <v>16</v>
      </c>
      <c r="B61" s="25" t="s">
        <v>43</v>
      </c>
      <c r="C61" s="20"/>
      <c r="D61" s="20"/>
      <c r="E61" s="20">
        <f>SUM(E62:E64)</f>
        <v>3000</v>
      </c>
    </row>
    <row r="62" spans="1:6" ht="12.75">
      <c r="A62" s="1" t="s">
        <v>29</v>
      </c>
      <c r="B62" s="2" t="s">
        <v>84</v>
      </c>
      <c r="C62" s="1"/>
      <c r="D62" s="1"/>
      <c r="E62" s="1">
        <v>1000</v>
      </c>
      <c r="F62" s="5"/>
    </row>
    <row r="63" spans="1:6" ht="12.75">
      <c r="A63" s="1" t="s">
        <v>30</v>
      </c>
      <c r="B63" s="2" t="s">
        <v>39</v>
      </c>
      <c r="C63" s="1"/>
      <c r="D63" s="1"/>
      <c r="E63" s="1">
        <v>500</v>
      </c>
      <c r="F63" s="5"/>
    </row>
    <row r="64" spans="1:5" ht="12.75">
      <c r="A64" s="1" t="s">
        <v>31</v>
      </c>
      <c r="B64" s="1" t="s">
        <v>42</v>
      </c>
      <c r="C64" s="1"/>
      <c r="D64" s="1"/>
      <c r="E64" s="11">
        <f>1500</f>
        <v>1500</v>
      </c>
    </row>
    <row r="65" spans="1:5" ht="25.5" customHeight="1" thickBot="1">
      <c r="A65" s="1" t="s">
        <v>14</v>
      </c>
      <c r="B65" s="1" t="s">
        <v>35</v>
      </c>
      <c r="C65" s="1"/>
      <c r="D65" s="1"/>
      <c r="E65" s="1">
        <v>1000</v>
      </c>
    </row>
    <row r="66" spans="1:5" ht="17.25" customHeight="1" thickBot="1">
      <c r="A66" s="6"/>
      <c r="B66" s="13" t="s">
        <v>5</v>
      </c>
      <c r="C66" s="13"/>
      <c r="D66" s="13"/>
      <c r="E66" s="33">
        <f>SUM(E58,E61,E65)</f>
        <v>14000</v>
      </c>
    </row>
    <row r="68" ht="12.75">
      <c r="B68" t="s">
        <v>20</v>
      </c>
    </row>
    <row r="69" spans="1:5" ht="12.75">
      <c r="A69" s="1" t="s">
        <v>28</v>
      </c>
      <c r="B69" s="1" t="s">
        <v>27</v>
      </c>
      <c r="C69" s="2"/>
      <c r="D69" s="2"/>
      <c r="E69" s="1" t="s">
        <v>94</v>
      </c>
    </row>
    <row r="70" spans="1:5" ht="25.5">
      <c r="A70" s="3" t="s">
        <v>17</v>
      </c>
      <c r="B70" s="28" t="s">
        <v>45</v>
      </c>
      <c r="C70" s="3"/>
      <c r="D70" s="3"/>
      <c r="E70" s="17">
        <v>32000</v>
      </c>
    </row>
    <row r="71" spans="1:5" ht="51.75" thickBot="1">
      <c r="A71" s="23" t="s">
        <v>16</v>
      </c>
      <c r="B71" s="24" t="s">
        <v>46</v>
      </c>
      <c r="C71" s="23"/>
      <c r="D71" s="23"/>
      <c r="E71" s="23">
        <v>4000</v>
      </c>
    </row>
    <row r="72" spans="1:5" ht="15.75" thickBot="1">
      <c r="A72" s="6"/>
      <c r="B72" s="7" t="s">
        <v>5</v>
      </c>
      <c r="C72" s="21"/>
      <c r="D72" s="29"/>
      <c r="E72" s="8">
        <f>SUM(E70:E71)</f>
        <v>36000</v>
      </c>
    </row>
    <row r="73" spans="1:5" ht="15">
      <c r="A73" s="5"/>
      <c r="B73" s="29"/>
      <c r="C73" s="29"/>
      <c r="D73" s="29"/>
      <c r="E73" s="29"/>
    </row>
    <row r="74" spans="1:5" ht="15">
      <c r="A74" s="5"/>
      <c r="B74" s="31" t="s">
        <v>48</v>
      </c>
      <c r="C74" s="29"/>
      <c r="D74" s="29"/>
      <c r="E74" s="29"/>
    </row>
    <row r="75" spans="1:5" ht="15">
      <c r="A75" s="1" t="s">
        <v>28</v>
      </c>
      <c r="B75" s="30" t="s">
        <v>27</v>
      </c>
      <c r="C75" s="21"/>
      <c r="D75" s="21"/>
      <c r="E75" s="20" t="s">
        <v>93</v>
      </c>
    </row>
    <row r="76" spans="1:5" ht="15">
      <c r="A76" s="1" t="s">
        <v>17</v>
      </c>
      <c r="B76" s="30" t="s">
        <v>47</v>
      </c>
      <c r="C76" s="21"/>
      <c r="D76" s="21"/>
      <c r="E76" s="30">
        <f>10000</f>
        <v>10000</v>
      </c>
    </row>
    <row r="77" spans="1:5" ht="15">
      <c r="A77" s="1" t="s">
        <v>77</v>
      </c>
      <c r="B77" s="30" t="s">
        <v>76</v>
      </c>
      <c r="C77" s="21"/>
      <c r="D77" s="21"/>
      <c r="E77" s="30">
        <v>40000</v>
      </c>
    </row>
    <row r="78" spans="1:5" ht="29.25">
      <c r="A78" s="1" t="s">
        <v>78</v>
      </c>
      <c r="B78" s="44" t="s">
        <v>98</v>
      </c>
      <c r="C78" s="21"/>
      <c r="D78" s="21"/>
      <c r="E78" s="30">
        <v>40000</v>
      </c>
    </row>
    <row r="79" spans="1:5" ht="29.25">
      <c r="A79" s="1" t="s">
        <v>79</v>
      </c>
      <c r="B79" s="44" t="s">
        <v>83</v>
      </c>
      <c r="C79" s="21"/>
      <c r="D79" s="21"/>
      <c r="E79" s="30">
        <v>40000</v>
      </c>
    </row>
    <row r="80" spans="1:5" ht="14.25" customHeight="1">
      <c r="A80" s="1"/>
      <c r="B80" s="21" t="s">
        <v>5</v>
      </c>
      <c r="C80" s="21"/>
      <c r="D80" s="21"/>
      <c r="E80" s="21">
        <f>SUM(E76:E79)</f>
        <v>130000</v>
      </c>
    </row>
    <row r="81" spans="1:5" ht="14.25" customHeight="1">
      <c r="A81" s="5"/>
      <c r="B81" s="29"/>
      <c r="C81" s="29"/>
      <c r="D81" s="29"/>
      <c r="E81" s="29"/>
    </row>
    <row r="82" spans="1:5" ht="14.25" customHeight="1">
      <c r="A82" s="5"/>
      <c r="B82" s="29" t="s">
        <v>63</v>
      </c>
      <c r="C82" s="29"/>
      <c r="D82" s="29"/>
      <c r="E82" s="29"/>
    </row>
    <row r="83" spans="1:5" ht="14.25" customHeight="1">
      <c r="A83" s="1" t="s">
        <v>28</v>
      </c>
      <c r="B83" s="30" t="s">
        <v>27</v>
      </c>
      <c r="C83" s="21"/>
      <c r="D83" s="21"/>
      <c r="E83" s="30" t="s">
        <v>94</v>
      </c>
    </row>
    <row r="84" spans="1:5" ht="38.25" customHeight="1">
      <c r="A84" s="1" t="s">
        <v>17</v>
      </c>
      <c r="B84" s="44" t="str">
        <f>B22</f>
        <v>Zakup usług telekomunikacjyjnych telefonii stacjonarnej</v>
      </c>
      <c r="C84" s="21"/>
      <c r="D84" s="21"/>
      <c r="E84" s="30">
        <v>1000</v>
      </c>
    </row>
    <row r="85" spans="1:5" ht="14.25" customHeight="1">
      <c r="A85" s="1"/>
      <c r="B85" s="21" t="s">
        <v>5</v>
      </c>
      <c r="C85" s="21"/>
      <c r="D85" s="21"/>
      <c r="E85" s="21">
        <f>E84</f>
        <v>1000</v>
      </c>
    </row>
    <row r="86" spans="1:5" ht="15">
      <c r="A86" s="5"/>
      <c r="B86" s="29"/>
      <c r="C86" s="29"/>
      <c r="D86" s="29"/>
      <c r="E86" s="29"/>
    </row>
    <row r="87" ht="12.75">
      <c r="B87" t="s">
        <v>32</v>
      </c>
    </row>
    <row r="88" spans="1:5" ht="12.75">
      <c r="A88" s="1" t="s">
        <v>28</v>
      </c>
      <c r="B88" s="4" t="s">
        <v>18</v>
      </c>
      <c r="C88" s="2"/>
      <c r="D88" s="46"/>
      <c r="E88" s="10" t="s">
        <v>94</v>
      </c>
    </row>
    <row r="89" spans="1:5" ht="13.5" thickBot="1">
      <c r="A89" s="12" t="s">
        <v>17</v>
      </c>
      <c r="B89" s="9" t="s">
        <v>33</v>
      </c>
      <c r="C89" s="9"/>
      <c r="D89" s="47"/>
      <c r="E89" s="10">
        <v>1000</v>
      </c>
    </row>
    <row r="90" spans="1:5" ht="15.75" thickBot="1">
      <c r="A90" s="6"/>
      <c r="B90" s="13" t="s">
        <v>5</v>
      </c>
      <c r="C90" s="19"/>
      <c r="D90" s="48"/>
      <c r="E90" s="33">
        <f>SUM(E89)</f>
        <v>1000</v>
      </c>
    </row>
    <row r="91" spans="1:5" ht="15">
      <c r="A91" s="5"/>
      <c r="B91" s="5"/>
      <c r="C91" s="5"/>
      <c r="D91" s="5"/>
      <c r="E91" s="45"/>
    </row>
    <row r="92" spans="1:5" ht="15">
      <c r="A92" s="5"/>
      <c r="B92" s="5" t="s">
        <v>66</v>
      </c>
      <c r="C92" s="5"/>
      <c r="D92" s="5"/>
      <c r="E92" s="45"/>
    </row>
    <row r="93" spans="1:5" ht="14.25">
      <c r="A93" s="1" t="s">
        <v>28</v>
      </c>
      <c r="B93" s="1" t="s">
        <v>18</v>
      </c>
      <c r="C93" s="1"/>
      <c r="D93" s="1"/>
      <c r="E93" s="30" t="s">
        <v>94</v>
      </c>
    </row>
    <row r="94" spans="1:5" ht="14.25">
      <c r="A94" s="1" t="s">
        <v>17</v>
      </c>
      <c r="B94" s="1" t="s">
        <v>67</v>
      </c>
      <c r="C94" s="1"/>
      <c r="D94" s="1"/>
      <c r="E94" s="30">
        <v>3000</v>
      </c>
    </row>
    <row r="95" spans="1:5" ht="15">
      <c r="A95" s="1"/>
      <c r="B95" s="1" t="s">
        <v>5</v>
      </c>
      <c r="C95" s="1"/>
      <c r="D95" s="1"/>
      <c r="E95" s="35">
        <f>E94</f>
        <v>3000</v>
      </c>
    </row>
    <row r="96" spans="1:5" ht="15">
      <c r="A96" s="5"/>
      <c r="B96" s="5"/>
      <c r="C96" s="5"/>
      <c r="D96" s="5"/>
      <c r="E96" s="45"/>
    </row>
    <row r="97" spans="1:5" ht="15">
      <c r="A97" s="5"/>
      <c r="B97" s="5" t="s">
        <v>68</v>
      </c>
      <c r="C97" s="5"/>
      <c r="D97" s="5"/>
      <c r="E97" s="45"/>
    </row>
    <row r="98" spans="1:5" ht="14.25">
      <c r="A98" s="1" t="s">
        <v>28</v>
      </c>
      <c r="B98" s="1" t="s">
        <v>18</v>
      </c>
      <c r="C98" s="1"/>
      <c r="D98" s="1"/>
      <c r="E98" s="30" t="s">
        <v>94</v>
      </c>
    </row>
    <row r="99" spans="1:5" ht="14.25">
      <c r="A99" s="1" t="s">
        <v>17</v>
      </c>
      <c r="B99" s="1" t="s">
        <v>69</v>
      </c>
      <c r="C99" s="1"/>
      <c r="D99" s="1"/>
      <c r="E99" s="30">
        <f>6000-E90</f>
        <v>5000</v>
      </c>
    </row>
    <row r="100" spans="1:5" ht="15">
      <c r="A100" s="1"/>
      <c r="B100" s="1" t="s">
        <v>5</v>
      </c>
      <c r="C100" s="1"/>
      <c r="D100" s="1"/>
      <c r="E100" s="35">
        <f>E99</f>
        <v>5000</v>
      </c>
    </row>
    <row r="102" spans="2:6" ht="12.75">
      <c r="B102" s="36" t="s">
        <v>36</v>
      </c>
      <c r="F102" s="5"/>
    </row>
    <row r="103" spans="1:6" ht="12.75">
      <c r="A103" s="1" t="s">
        <v>28</v>
      </c>
      <c r="B103" s="1" t="s">
        <v>18</v>
      </c>
      <c r="C103" s="2"/>
      <c r="D103" s="2"/>
      <c r="E103" s="1" t="s">
        <v>94</v>
      </c>
      <c r="F103" s="5"/>
    </row>
    <row r="104" spans="1:6" ht="13.5" thickBot="1">
      <c r="A104" s="12" t="s">
        <v>17</v>
      </c>
      <c r="B104" s="12" t="s">
        <v>37</v>
      </c>
      <c r="C104" s="12"/>
      <c r="D104" s="12"/>
      <c r="E104" s="41">
        <v>710000</v>
      </c>
      <c r="F104" s="5"/>
    </row>
    <row r="105" spans="1:5" ht="15.75" thickBot="1">
      <c r="A105" s="6"/>
      <c r="B105" s="32" t="s">
        <v>5</v>
      </c>
      <c r="C105" s="19"/>
      <c r="D105" s="48"/>
      <c r="E105" s="33">
        <f>SUM(E104)</f>
        <v>710000</v>
      </c>
    </row>
    <row r="106" spans="1:5" ht="15">
      <c r="A106" s="5"/>
      <c r="B106" s="45"/>
      <c r="C106" s="5"/>
      <c r="D106" s="5"/>
      <c r="E106" s="45"/>
    </row>
    <row r="108" spans="1:7" ht="15" customHeight="1">
      <c r="A108" s="64" t="s">
        <v>92</v>
      </c>
      <c r="B108" s="64"/>
      <c r="C108" s="64"/>
      <c r="D108" s="64"/>
      <c r="E108" s="64"/>
      <c r="F108" s="64"/>
      <c r="G108" s="64"/>
    </row>
    <row r="109" ht="12.75">
      <c r="B109" t="s">
        <v>1</v>
      </c>
    </row>
    <row r="110" ht="12.75">
      <c r="B110" t="s">
        <v>54</v>
      </c>
    </row>
    <row r="111" spans="1:7" ht="73.5" customHeight="1">
      <c r="A111" s="1" t="s">
        <v>28</v>
      </c>
      <c r="B111" s="39" t="s">
        <v>53</v>
      </c>
      <c r="C111" s="53" t="s">
        <v>4</v>
      </c>
      <c r="D111" s="49" t="str">
        <f>D13</f>
        <v>Symbol klasyfikacji wydatków strukturalnych zadania</v>
      </c>
      <c r="E111" s="2" t="s">
        <v>89</v>
      </c>
      <c r="F111" s="2" t="s">
        <v>95</v>
      </c>
      <c r="G111" s="2" t="s">
        <v>96</v>
      </c>
    </row>
    <row r="112" spans="1:7" ht="12.75">
      <c r="A112" s="1" t="s">
        <v>17</v>
      </c>
      <c r="B112" s="1" t="s">
        <v>52</v>
      </c>
      <c r="C112" s="51">
        <v>4210</v>
      </c>
      <c r="D112" s="1">
        <v>71</v>
      </c>
      <c r="E112" s="1">
        <f>F112</f>
        <v>2680</v>
      </c>
      <c r="F112" s="1">
        <v>2680</v>
      </c>
      <c r="G112" s="1">
        <v>2000</v>
      </c>
    </row>
    <row r="113" spans="1:7" ht="12.75">
      <c r="A113" s="1" t="s">
        <v>16</v>
      </c>
      <c r="B113" s="1" t="s">
        <v>47</v>
      </c>
      <c r="C113" s="51">
        <v>4300</v>
      </c>
      <c r="D113" s="1">
        <v>71</v>
      </c>
      <c r="E113" s="1">
        <f>F113</f>
        <v>24000</v>
      </c>
      <c r="F113" s="1">
        <v>24000</v>
      </c>
      <c r="G113" s="1">
        <f>E122</f>
        <v>30000</v>
      </c>
    </row>
    <row r="114" spans="1:7" ht="12.75">
      <c r="A114" s="1" t="s">
        <v>14</v>
      </c>
      <c r="B114" s="1" t="s">
        <v>74</v>
      </c>
      <c r="C114" s="51">
        <v>4410</v>
      </c>
      <c r="D114" s="1">
        <v>71</v>
      </c>
      <c r="E114" s="1">
        <f>F114</f>
        <v>400</v>
      </c>
      <c r="F114" s="1">
        <v>400</v>
      </c>
      <c r="G114" s="1">
        <v>0</v>
      </c>
    </row>
    <row r="115" spans="1:7" ht="12.75">
      <c r="A115" s="1" t="s">
        <v>15</v>
      </c>
      <c r="B115" s="1" t="s">
        <v>75</v>
      </c>
      <c r="C115" s="51">
        <v>4700</v>
      </c>
      <c r="D115" s="1">
        <v>71</v>
      </c>
      <c r="E115" s="1">
        <f>F115</f>
        <v>800</v>
      </c>
      <c r="F115" s="1">
        <v>800</v>
      </c>
      <c r="G115" s="1">
        <v>0</v>
      </c>
    </row>
    <row r="116" spans="1:7" ht="12.75">
      <c r="A116" s="1"/>
      <c r="B116" s="1" t="s">
        <v>51</v>
      </c>
      <c r="C116" s="1"/>
      <c r="D116" s="1"/>
      <c r="E116" s="1">
        <f>SUM(E112:E115)</f>
        <v>27880</v>
      </c>
      <c r="F116" s="1">
        <f>SUM(F112:F115)</f>
        <v>27880</v>
      </c>
      <c r="G116" s="1">
        <f>G112+G113+G114+G115</f>
        <v>32000</v>
      </c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 t="s">
        <v>6</v>
      </c>
      <c r="C118" s="5"/>
      <c r="D118" s="5"/>
      <c r="E118" s="5"/>
      <c r="F118" s="5"/>
      <c r="G118" s="5"/>
    </row>
    <row r="119" spans="1:7" ht="12.75">
      <c r="A119" s="5"/>
      <c r="B119" s="5" t="s">
        <v>48</v>
      </c>
      <c r="C119" s="5"/>
      <c r="D119" s="5"/>
      <c r="E119" s="5"/>
      <c r="F119" s="5"/>
      <c r="G119" s="5"/>
    </row>
    <row r="120" spans="1:7" ht="12.75">
      <c r="A120" s="1" t="s">
        <v>28</v>
      </c>
      <c r="B120" s="1" t="s">
        <v>27</v>
      </c>
      <c r="C120" s="1"/>
      <c r="D120" s="1"/>
      <c r="E120" s="1" t="s">
        <v>93</v>
      </c>
      <c r="F120" s="5"/>
      <c r="G120" s="5"/>
    </row>
    <row r="121" spans="1:7" ht="51">
      <c r="A121" s="1" t="s">
        <v>17</v>
      </c>
      <c r="B121" s="2" t="s">
        <v>99</v>
      </c>
      <c r="C121" s="1"/>
      <c r="D121" s="1"/>
      <c r="E121" s="1">
        <v>30000</v>
      </c>
      <c r="F121" s="5"/>
      <c r="G121" s="5"/>
    </row>
    <row r="122" spans="1:7" ht="12.75">
      <c r="A122" s="1"/>
      <c r="B122" s="1" t="s">
        <v>5</v>
      </c>
      <c r="C122" s="1"/>
      <c r="D122" s="1"/>
      <c r="E122" s="1">
        <f>E121</f>
        <v>30000</v>
      </c>
      <c r="F122" s="5"/>
      <c r="G122" s="5"/>
    </row>
    <row r="124" ht="12.75">
      <c r="B124" t="s">
        <v>19</v>
      </c>
    </row>
    <row r="125" spans="1:5" ht="12.75">
      <c r="A125" s="1" t="s">
        <v>28</v>
      </c>
      <c r="B125" s="1" t="s">
        <v>18</v>
      </c>
      <c r="C125" s="1"/>
      <c r="D125" s="1"/>
      <c r="E125" s="1" t="s">
        <v>94</v>
      </c>
    </row>
    <row r="126" spans="1:5" ht="12.75">
      <c r="A126" s="1" t="s">
        <v>17</v>
      </c>
      <c r="B126" s="1" t="s">
        <v>50</v>
      </c>
      <c r="C126" s="1"/>
      <c r="D126" s="1"/>
      <c r="E126" s="1">
        <v>2000</v>
      </c>
    </row>
    <row r="127" spans="1:5" ht="12.75">
      <c r="A127" s="1"/>
      <c r="B127" s="1" t="s">
        <v>49</v>
      </c>
      <c r="C127" s="1"/>
      <c r="D127" s="1"/>
      <c r="E127" s="1">
        <f>E126</f>
        <v>2000</v>
      </c>
    </row>
    <row r="130" ht="12.75">
      <c r="G130" s="5"/>
    </row>
    <row r="131" spans="6:7" ht="12.75">
      <c r="F131" s="18"/>
      <c r="G131" s="18"/>
    </row>
    <row r="132" spans="6:7" ht="12.75">
      <c r="F132" s="18"/>
      <c r="G132" s="18"/>
    </row>
    <row r="133" spans="6:7" ht="12.75">
      <c r="F133" s="22">
        <v>252360</v>
      </c>
      <c r="G133" s="22" t="e">
        <f>F133-#REF!</f>
        <v>#REF!</v>
      </c>
    </row>
  </sheetData>
  <mergeCells count="8">
    <mergeCell ref="A108:G108"/>
    <mergeCell ref="A30:B30"/>
    <mergeCell ref="B10:F10"/>
    <mergeCell ref="F1:G2"/>
    <mergeCell ref="B3:F3"/>
    <mergeCell ref="A4:B4"/>
    <mergeCell ref="A5:B5"/>
    <mergeCell ref="A9:G9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 Wilk</cp:lastModifiedBy>
  <cp:lastPrinted>2009-12-22T11:18:54Z</cp:lastPrinted>
  <dcterms:created xsi:type="dcterms:W3CDTF">1997-02-26T13:46:56Z</dcterms:created>
  <dcterms:modified xsi:type="dcterms:W3CDTF">2009-12-22T12:16:27Z</dcterms:modified>
  <cp:category/>
  <cp:version/>
  <cp:contentType/>
  <cp:contentStatus/>
</cp:coreProperties>
</file>