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<sst xmlns="http://schemas.openxmlformats.org/spreadsheetml/2006/main" count="81" uniqueCount="78">
  <si>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w złotych</t>
  </si>
  <si>
    <t>Lp.</t>
  </si>
  <si>
    <t>Wyszczególnienie</t>
  </si>
  <si>
    <t>1.</t>
  </si>
  <si>
    <t>1.1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</si>
  <si>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</si>
  <si>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</si>
  <si>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</si>
  <si>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</si>
  <si>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</si>
  <si>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</si>
  <si>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</si>
  <si>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</si>
  <si>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</si>
  <si>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</si>
  <si>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</si>
  <si>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</si>
  <si>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1.2.3</t>
  </si>
  <si>
    <t>obligacje</t>
  </si>
  <si>
    <t>1.3</t>
  </si>
  <si>
    <t>1.3.1</t>
  </si>
  <si>
    <t>1.3.2</t>
  </si>
  <si>
    <t>2.1</t>
  </si>
  <si>
    <t>2.1.1</t>
  </si>
  <si>
    <t>2.1.2</t>
  </si>
  <si>
    <t>wykup papierów wartościowych</t>
  </si>
  <si>
    <t>2.1.3</t>
  </si>
  <si>
    <t>udzielonych poręczeń</t>
  </si>
  <si>
    <t>2.2</t>
  </si>
  <si>
    <t>2.3</t>
  </si>
  <si>
    <t>3.</t>
  </si>
  <si>
    <t>Prognozowane dochody budżetowe</t>
  </si>
  <si>
    <t>4.</t>
  </si>
  <si>
    <t>Relacje do dochodów (w %):</t>
  </si>
  <si>
    <r>
      <t xml:space="preserve">Zobowiązania wg tytułów dłużnych: </t>
    </r>
    <r>
      <rPr>
        <sz val="8"/>
        <rFont val="Arial"/>
        <family val="2"/>
      </rPr>
      <t>(1.1+1.2+1.3)</t>
    </r>
  </si>
  <si>
    <t>4.1</t>
  </si>
  <si>
    <t>4.2</t>
  </si>
  <si>
    <t>4.3</t>
  </si>
  <si>
    <t>4.4</t>
  </si>
  <si>
    <t>Prognoza kwoty długu i spłat na rok 2009 i lata następne</t>
  </si>
  <si>
    <t xml:space="preserve">    kredyty</t>
  </si>
  <si>
    <t xml:space="preserve">     pożyczki</t>
  </si>
  <si>
    <t xml:space="preserve">     kredyty</t>
  </si>
  <si>
    <t>1.3.3</t>
  </si>
  <si>
    <t xml:space="preserve">     obligacje</t>
  </si>
  <si>
    <t>1.4</t>
  </si>
  <si>
    <t>1.4.1</t>
  </si>
  <si>
    <t>1.4.2</t>
  </si>
  <si>
    <t>1.4.3</t>
  </si>
  <si>
    <t>1.5</t>
  </si>
  <si>
    <t>Planowane w roku budżetowym (art.. 170 ust. 3 ufp):</t>
  </si>
  <si>
    <t>Zaciągnięte zobowiązania (art.. 170 ust. 3 ufp):</t>
  </si>
  <si>
    <t>Zaciągnięte zobowiązania (bez art.. 170 ust. 3 ufp):</t>
  </si>
  <si>
    <t>Prognozowany stan zobowiązań wymagalnych na 31.12</t>
  </si>
  <si>
    <r>
      <t xml:space="preserve">Spłata długu </t>
    </r>
    <r>
      <rPr>
        <sz val="8"/>
        <rFont val="Arial"/>
        <family val="2"/>
      </rPr>
      <t>(2.1+2.2+2.3)</t>
    </r>
  </si>
  <si>
    <t>Spłata rat kapitałowych (bez art.. 169 ust. 3 ufp):</t>
  </si>
  <si>
    <t>2.1.4</t>
  </si>
  <si>
    <t xml:space="preserve">pożyczek </t>
  </si>
  <si>
    <t xml:space="preserve">    obligacje</t>
  </si>
  <si>
    <t xml:space="preserve">    pożyczki</t>
  </si>
  <si>
    <t>Spłata rat kapitałowych (art.. 169 ust. 3 ufp):</t>
  </si>
  <si>
    <t>2.2.1</t>
  </si>
  <si>
    <t>2.2.2</t>
  </si>
  <si>
    <t>2.2.3</t>
  </si>
  <si>
    <t>2.2.4</t>
  </si>
  <si>
    <t xml:space="preserve">    pożyczek</t>
  </si>
  <si>
    <t xml:space="preserve">    kredytów</t>
  </si>
  <si>
    <t>2.4</t>
  </si>
  <si>
    <t>Spłata odsetek i dyskonta (bez art. 169 ust. 3 ufp)</t>
  </si>
  <si>
    <t>Spłata odsetek i dyskonta (art. 169 ust. 3 ufp)</t>
  </si>
  <si>
    <r>
      <t xml:space="preserve">długu </t>
    </r>
    <r>
      <rPr>
        <sz val="8"/>
        <rFont val="Arial"/>
        <family val="2"/>
      </rPr>
      <t>(art. 170 ust. 1)</t>
    </r>
  </si>
  <si>
    <r>
      <t xml:space="preserve">długu po uwzględnieniu wyłączeń </t>
    </r>
    <r>
      <rPr>
        <sz val="8"/>
        <rFont val="Arial"/>
        <family val="2"/>
      </rPr>
      <t>(art. 170 ust. 3)</t>
    </r>
  </si>
  <si>
    <r>
      <t xml:space="preserve">spłaty zadłużenia </t>
    </r>
    <r>
      <rPr>
        <sz val="8"/>
        <rFont val="Arial"/>
        <family val="2"/>
      </rPr>
      <t>(art. 169 ust. 1)</t>
    </r>
  </si>
  <si>
    <r>
      <t xml:space="preserve">spłaty zadłużenia po uwzględnieniu wyłączeń </t>
    </r>
    <r>
      <rPr>
        <sz val="8"/>
        <rFont val="Arial"/>
        <family val="2"/>
      </rPr>
      <t xml:space="preserve">(art. 169 ust. 3)      </t>
    </r>
  </si>
  <si>
    <t>Kwota długu na dzień 31.12.2008</t>
  </si>
  <si>
    <t>prognoza</t>
  </si>
  <si>
    <t>Zał. nr 4 do 
Projektu Uchwały 
Rady Gminy Kobierzyce</t>
  </si>
  <si>
    <t>Zał. 8 do 
Uchwały nr XLI/508/09
Rady Gminy Kobierzyce                               z dnia 30.12.09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</si>
</sst>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"/>
    <numFmt numFmtId="170" formatCode="0.0%"/>
    <numFmt numFmtId="171" formatCode="#,##0_ ;\-#,##0\ "/>
    <numFmt numFmtId="172" formatCode="0_ ;\-0\ "/>
  </numFmts>
  <fonts count="41">
    <font>
      <sz val="10"/>
      <name val="Arial"/>
      <family val="0"/>
    </font>
    <font>
      <b/>
      <sz val="14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right" vertical="center" wrapText="1"/>
    </xf>
    <xf numFmtId="10" fontId="5" fillId="33" borderId="10" xfId="0" applyNumberFormat="1" applyFont="1" applyFill="1" applyBorder="1" applyAlignment="1">
      <alignment horizontal="right" vertical="center" wrapText="1"/>
    </xf>
    <xf numFmtId="1" fontId="5" fillId="33" borderId="10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PageLayoutView="0" workbookViewId="0" topLeftCell="A1">
      <selection activeCell="O1" sqref="O1:Q1"/>
    </sheetView>
  </sheetViews>
  <sheetFormatPr defaultColWidth="9.140625" defaultRowHeight="12.75"/>
  <cols>
    <col min="1" max="1" width="6.28125" style="0" customWidth="1"/>
    <col min="2" max="2" width="49.57421875" style="0" customWidth="1"/>
    <col min="3" max="3" width="8.8515625" style="0" customWidth="1"/>
    <col min="4" max="4" width="7.8515625" style="0" customWidth="1"/>
    <col min="5" max="5" width="8.421875" style="0" customWidth="1"/>
    <col min="6" max="7" width="7.7109375" style="0" customWidth="1"/>
    <col min="8" max="9" width="7.57421875" style="0" customWidth="1"/>
    <col min="10" max="10" width="8.00390625" style="0" customWidth="1"/>
    <col min="11" max="11" width="8.140625" style="0" customWidth="1"/>
    <col min="12" max="13" width="8.00390625" style="0" customWidth="1"/>
    <col min="14" max="14" width="8.140625" style="0" customWidth="1"/>
    <col min="15" max="15" width="8.00390625" style="0" customWidth="1"/>
    <col min="16" max="16" width="8.140625" style="0" customWidth="1"/>
    <col min="17" max="17" width="8.00390625" style="0" customWidth="1"/>
    <col min="18" max="18" width="8.00390625" style="0" hidden="1" customWidth="1"/>
    <col min="19" max="19" width="8.28125" style="0" hidden="1" customWidth="1"/>
    <col min="20" max="20" width="8.140625" style="0" hidden="1" customWidth="1"/>
  </cols>
  <sheetData>
    <row r="1" spans="1:20" ht="46.5" customHeight="1">
      <c r="A1" s="27" t="s">
        <v>39</v>
      </c>
      <c r="B1" s="27"/>
      <c r="C1" s="27"/>
      <c r="D1" s="27"/>
      <c r="E1" s="27"/>
      <c r="F1" s="27"/>
      <c r="G1" s="27"/>
      <c r="H1" s="27"/>
      <c r="O1" s="33" t="s">
        <v>77</v>
      </c>
      <c r="P1" s="31"/>
      <c r="Q1" s="31"/>
      <c r="R1" s="30" t="s">
        <v>76</v>
      </c>
      <c r="S1" s="31"/>
      <c r="T1" s="31"/>
    </row>
    <row r="2" spans="1:8" ht="9" customHeight="1">
      <c r="A2" s="1"/>
      <c r="B2" s="1"/>
      <c r="C2" s="1"/>
      <c r="D2" s="1"/>
      <c r="E2" s="1"/>
      <c r="F2" s="1"/>
      <c r="G2" s="1"/>
      <c r="H2" s="1"/>
    </row>
    <row r="3" ht="12.75">
      <c r="H3" s="2" t="s">
        <v>0</v>
      </c>
    </row>
    <row r="4" spans="1:20" s="23" customFormat="1" ht="35.25" customHeight="1">
      <c r="A4" s="28" t="s">
        <v>1</v>
      </c>
      <c r="B4" s="29" t="s">
        <v>2</v>
      </c>
      <c r="C4" s="29" t="s">
        <v>74</v>
      </c>
      <c r="D4" s="32" t="s">
        <v>75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s="23" customFormat="1" ht="23.25" customHeight="1">
      <c r="A5" s="28"/>
      <c r="B5" s="29"/>
      <c r="C5" s="29"/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7">
        <v>2014</v>
      </c>
      <c r="J5" s="7">
        <v>2015</v>
      </c>
      <c r="K5" s="7">
        <v>2016</v>
      </c>
      <c r="L5" s="7">
        <v>2017</v>
      </c>
      <c r="M5" s="7">
        <v>2018</v>
      </c>
      <c r="N5" s="7">
        <v>2019</v>
      </c>
      <c r="O5" s="7">
        <v>2020</v>
      </c>
      <c r="P5" s="7">
        <v>2021</v>
      </c>
      <c r="Q5" s="7">
        <v>2022</v>
      </c>
      <c r="R5" s="7">
        <v>2023</v>
      </c>
      <c r="S5" s="7">
        <v>2024</v>
      </c>
      <c r="T5" s="7">
        <v>2025</v>
      </c>
    </row>
    <row r="6" spans="1:20" s="24" customFormat="1" ht="11.25">
      <c r="A6" s="3">
        <v>1</v>
      </c>
      <c r="B6" s="8">
        <v>2</v>
      </c>
      <c r="C6" s="8">
        <v>4</v>
      </c>
      <c r="D6" s="8">
        <v>5</v>
      </c>
      <c r="E6" s="8">
        <v>6</v>
      </c>
      <c r="F6" s="8">
        <v>7</v>
      </c>
      <c r="G6" s="8">
        <v>8</v>
      </c>
      <c r="H6" s="8">
        <v>9</v>
      </c>
      <c r="I6" s="8">
        <v>9</v>
      </c>
      <c r="J6" s="8">
        <v>9</v>
      </c>
      <c r="K6" s="8">
        <v>9</v>
      </c>
      <c r="L6" s="8">
        <v>9</v>
      </c>
      <c r="M6" s="8">
        <v>9</v>
      </c>
      <c r="N6" s="8">
        <v>9</v>
      </c>
      <c r="O6" s="8">
        <v>9</v>
      </c>
      <c r="P6" s="8">
        <v>9</v>
      </c>
      <c r="Q6" s="8">
        <v>9</v>
      </c>
      <c r="R6" s="8">
        <v>9</v>
      </c>
      <c r="S6" s="8">
        <v>9</v>
      </c>
      <c r="T6" s="8">
        <v>9</v>
      </c>
    </row>
    <row r="7" spans="1:20" s="23" customFormat="1" ht="22.5" customHeight="1">
      <c r="A7" s="17" t="s">
        <v>3</v>
      </c>
      <c r="B7" s="18" t="s">
        <v>34</v>
      </c>
      <c r="C7" s="21">
        <v>9150000</v>
      </c>
      <c r="D7" s="21">
        <f>SUM(D12,C7,-D26)</f>
        <v>9186675</v>
      </c>
      <c r="E7" s="21">
        <f aca="true" t="shared" si="0" ref="E7:T7">SUM(E12,D7,-E26)</f>
        <v>13174964</v>
      </c>
      <c r="F7" s="21">
        <f t="shared" si="0"/>
        <v>17610393</v>
      </c>
      <c r="G7" s="21">
        <f t="shared" si="0"/>
        <v>18523497</v>
      </c>
      <c r="H7" s="21">
        <f t="shared" si="0"/>
        <v>15468414</v>
      </c>
      <c r="I7" s="21">
        <f t="shared" si="0"/>
        <v>12350697</v>
      </c>
      <c r="J7" s="21">
        <f t="shared" si="0"/>
        <v>10582980</v>
      </c>
      <c r="K7" s="21">
        <f t="shared" si="0"/>
        <v>8965263</v>
      </c>
      <c r="L7" s="21">
        <f t="shared" si="0"/>
        <v>7347546</v>
      </c>
      <c r="M7" s="21">
        <f t="shared" si="0"/>
        <v>5729829</v>
      </c>
      <c r="N7" s="21">
        <f t="shared" si="0"/>
        <v>4112154</v>
      </c>
      <c r="O7" s="21">
        <f t="shared" si="0"/>
        <v>2719261</v>
      </c>
      <c r="P7" s="21">
        <f t="shared" si="0"/>
        <v>1359628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</row>
    <row r="8" spans="1:20" s="25" customFormat="1" ht="15" customHeight="1">
      <c r="A8" s="5" t="s">
        <v>4</v>
      </c>
      <c r="B8" s="13" t="s">
        <v>52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s="25" customFormat="1" ht="15" customHeight="1">
      <c r="A9" s="6" t="s">
        <v>5</v>
      </c>
      <c r="B9" s="14" t="s">
        <v>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s="25" customFormat="1" ht="15" customHeight="1">
      <c r="A10" s="6" t="s">
        <v>7</v>
      </c>
      <c r="B10" s="14" t="s">
        <v>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0" s="25" customFormat="1" ht="15" customHeight="1">
      <c r="A11" s="6" t="s">
        <v>9</v>
      </c>
      <c r="B11" s="14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</row>
    <row r="12" spans="1:20" s="25" customFormat="1" ht="15" customHeight="1">
      <c r="A12" s="5" t="s">
        <v>11</v>
      </c>
      <c r="B12" s="13" t="s">
        <v>12</v>
      </c>
      <c r="C12" s="9">
        <f>SUM(C13:C15)</f>
        <v>0</v>
      </c>
      <c r="D12" s="9">
        <f aca="true" t="shared" si="1" ref="D12:T12">SUM(D13:D15)</f>
        <v>1536675</v>
      </c>
      <c r="E12" s="9">
        <f t="shared" si="1"/>
        <v>5488289</v>
      </c>
      <c r="F12" s="9">
        <f t="shared" si="1"/>
        <v>6035041</v>
      </c>
      <c r="G12" s="9">
        <f t="shared" si="1"/>
        <v>2545920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</row>
    <row r="13" spans="1:20" s="25" customFormat="1" ht="15" customHeight="1">
      <c r="A13" s="6" t="s">
        <v>13</v>
      </c>
      <c r="B13" s="14" t="s">
        <v>14</v>
      </c>
      <c r="C13" s="9">
        <v>0</v>
      </c>
      <c r="D13" s="9">
        <v>1536675</v>
      </c>
      <c r="E13" s="9">
        <v>5488289</v>
      </c>
      <c r="F13" s="9">
        <v>6035041</v>
      </c>
      <c r="G13" s="9">
        <v>2545920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</row>
    <row r="14" spans="1:20" s="25" customFormat="1" ht="15" customHeight="1">
      <c r="A14" s="6" t="s">
        <v>15</v>
      </c>
      <c r="B14" s="14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0" s="25" customFormat="1" ht="15" customHeight="1">
      <c r="A15" s="6" t="s">
        <v>17</v>
      </c>
      <c r="B15" s="14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s="25" customFormat="1" ht="15" customHeight="1">
      <c r="A16" s="5" t="s">
        <v>19</v>
      </c>
      <c r="B16" s="13" t="s">
        <v>51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s="25" customFormat="1" ht="15" customHeight="1">
      <c r="A17" s="6" t="s">
        <v>20</v>
      </c>
      <c r="B17" s="15" t="s">
        <v>41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</row>
    <row r="18" spans="1:20" s="25" customFormat="1" ht="15" customHeight="1">
      <c r="A18" s="6" t="s">
        <v>21</v>
      </c>
      <c r="B18" s="15" t="s">
        <v>42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</row>
    <row r="19" spans="1:20" s="25" customFormat="1" ht="15" customHeight="1">
      <c r="A19" s="6" t="s">
        <v>43</v>
      </c>
      <c r="B19" s="15" t="s">
        <v>44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</row>
    <row r="20" spans="1:20" s="25" customFormat="1" ht="15" customHeight="1">
      <c r="A20" s="5" t="s">
        <v>45</v>
      </c>
      <c r="B20" s="13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</row>
    <row r="21" spans="1:20" s="25" customFormat="1" ht="15" customHeight="1">
      <c r="A21" s="6" t="s">
        <v>46</v>
      </c>
      <c r="B21" s="15" t="s">
        <v>59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</row>
    <row r="22" spans="1:20" s="25" customFormat="1" ht="15" customHeight="1">
      <c r="A22" s="6" t="s">
        <v>47</v>
      </c>
      <c r="B22" s="15" t="s">
        <v>40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</row>
    <row r="23" spans="1:20" s="25" customFormat="1" ht="15" customHeight="1">
      <c r="A23" s="6" t="s">
        <v>48</v>
      </c>
      <c r="B23" s="15" t="s">
        <v>58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</row>
    <row r="24" spans="1:20" s="25" customFormat="1" ht="15" customHeight="1">
      <c r="A24" s="6" t="s">
        <v>49</v>
      </c>
      <c r="B24" s="15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</row>
    <row r="25" spans="1:20" s="23" customFormat="1" ht="22.5" customHeight="1">
      <c r="A25" s="17">
        <v>2</v>
      </c>
      <c r="B25" s="18" t="s">
        <v>54</v>
      </c>
      <c r="C25" s="21">
        <v>0</v>
      </c>
      <c r="D25" s="21">
        <f aca="true" t="shared" si="2" ref="D25:T25">SUM(D26,D36)</f>
        <v>1821533.625</v>
      </c>
      <c r="E25" s="21">
        <f t="shared" si="2"/>
        <v>1961123.74</v>
      </c>
      <c r="F25" s="21">
        <f t="shared" si="2"/>
        <v>2215975.755</v>
      </c>
      <c r="G25" s="21">
        <f t="shared" si="2"/>
        <v>2281138.395</v>
      </c>
      <c r="H25" s="21">
        <f t="shared" si="2"/>
        <v>3596477.49</v>
      </c>
      <c r="I25" s="21">
        <f t="shared" si="2"/>
        <v>3549991.395</v>
      </c>
      <c r="J25" s="21">
        <f t="shared" si="2"/>
        <v>2138121.3</v>
      </c>
      <c r="K25" s="21">
        <f t="shared" si="2"/>
        <v>1931501.205</v>
      </c>
      <c r="L25" s="21">
        <f t="shared" si="2"/>
        <v>1874881.11</v>
      </c>
      <c r="M25" s="21">
        <f t="shared" si="2"/>
        <v>1818261.0150000001</v>
      </c>
      <c r="N25" s="21">
        <f t="shared" si="2"/>
        <v>1761600.3900000001</v>
      </c>
      <c r="O25" s="21">
        <f t="shared" si="2"/>
        <v>1488067.135</v>
      </c>
      <c r="P25" s="21">
        <f t="shared" si="2"/>
        <v>1407219.98</v>
      </c>
      <c r="Q25" s="21">
        <f t="shared" si="2"/>
        <v>1359628</v>
      </c>
      <c r="R25" s="21">
        <f t="shared" si="2"/>
        <v>0</v>
      </c>
      <c r="S25" s="21">
        <f t="shared" si="2"/>
        <v>0</v>
      </c>
      <c r="T25" s="21">
        <f t="shared" si="2"/>
        <v>0</v>
      </c>
    </row>
    <row r="26" spans="1:20" s="23" customFormat="1" ht="15" customHeight="1">
      <c r="A26" s="4" t="s">
        <v>22</v>
      </c>
      <c r="B26" s="12" t="s">
        <v>55</v>
      </c>
      <c r="C26" s="9">
        <v>0</v>
      </c>
      <c r="D26" s="9">
        <f>SUM(D27:D30)</f>
        <v>1500000</v>
      </c>
      <c r="E26" s="9">
        <f aca="true" t="shared" si="3" ref="E26:T26">SUM(E27:E30)</f>
        <v>1500000</v>
      </c>
      <c r="F26" s="9">
        <f t="shared" si="3"/>
        <v>1599612</v>
      </c>
      <c r="G26" s="9">
        <f t="shared" si="3"/>
        <v>1632816</v>
      </c>
      <c r="H26" s="9">
        <f t="shared" si="3"/>
        <v>3055083</v>
      </c>
      <c r="I26" s="9">
        <f t="shared" si="3"/>
        <v>3117717</v>
      </c>
      <c r="J26" s="9">
        <f t="shared" si="3"/>
        <v>1767717</v>
      </c>
      <c r="K26" s="9">
        <f t="shared" si="3"/>
        <v>1617717</v>
      </c>
      <c r="L26" s="9">
        <f t="shared" si="3"/>
        <v>1617717</v>
      </c>
      <c r="M26" s="9">
        <f t="shared" si="3"/>
        <v>1617717</v>
      </c>
      <c r="N26" s="9">
        <f t="shared" si="3"/>
        <v>1617675</v>
      </c>
      <c r="O26" s="9">
        <f t="shared" si="3"/>
        <v>1392893</v>
      </c>
      <c r="P26" s="9">
        <f t="shared" si="3"/>
        <v>1359633</v>
      </c>
      <c r="Q26" s="9">
        <f t="shared" si="3"/>
        <v>1359628</v>
      </c>
      <c r="R26" s="9">
        <f t="shared" si="3"/>
        <v>0</v>
      </c>
      <c r="S26" s="9">
        <f t="shared" si="3"/>
        <v>0</v>
      </c>
      <c r="T26" s="9">
        <f t="shared" si="3"/>
        <v>0</v>
      </c>
    </row>
    <row r="27" spans="1:20" s="25" customFormat="1" ht="15" customHeight="1">
      <c r="A27" s="6" t="s">
        <v>23</v>
      </c>
      <c r="B27" s="14" t="s">
        <v>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</row>
    <row r="28" spans="1:20" s="25" customFormat="1" ht="15" customHeight="1">
      <c r="A28" s="6" t="s">
        <v>24</v>
      </c>
      <c r="B28" s="14" t="s">
        <v>57</v>
      </c>
      <c r="C28" s="9">
        <v>0</v>
      </c>
      <c r="D28" s="9">
        <v>1500000</v>
      </c>
      <c r="E28" s="9">
        <v>1500000</v>
      </c>
      <c r="F28" s="9">
        <v>1599612</v>
      </c>
      <c r="G28" s="9">
        <v>1632816</v>
      </c>
      <c r="H28" s="9">
        <v>3055083</v>
      </c>
      <c r="I28" s="9">
        <v>3117717</v>
      </c>
      <c r="J28" s="9">
        <v>1767717</v>
      </c>
      <c r="K28" s="9">
        <v>1617717</v>
      </c>
      <c r="L28" s="9">
        <v>1617717</v>
      </c>
      <c r="M28" s="9">
        <v>1617717</v>
      </c>
      <c r="N28" s="9">
        <v>1617675</v>
      </c>
      <c r="O28" s="9">
        <v>1392893</v>
      </c>
      <c r="P28" s="9">
        <v>1359633</v>
      </c>
      <c r="Q28" s="9">
        <v>1359628</v>
      </c>
      <c r="R28" s="9">
        <v>0</v>
      </c>
      <c r="S28" s="9">
        <v>0</v>
      </c>
      <c r="T28" s="9">
        <v>0</v>
      </c>
    </row>
    <row r="29" spans="1:20" s="25" customFormat="1" ht="15" customHeight="1">
      <c r="A29" s="6" t="s">
        <v>26</v>
      </c>
      <c r="B29" s="14" t="s">
        <v>25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</row>
    <row r="30" spans="1:20" s="25" customFormat="1" ht="15" customHeight="1">
      <c r="A30" s="6" t="s">
        <v>56</v>
      </c>
      <c r="B30" s="14" t="s">
        <v>27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</row>
    <row r="31" spans="1:20" s="25" customFormat="1" ht="15" customHeight="1">
      <c r="A31" s="5" t="s">
        <v>28</v>
      </c>
      <c r="B31" s="13" t="s">
        <v>60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</row>
    <row r="32" spans="1:20" s="25" customFormat="1" ht="15" customHeight="1">
      <c r="A32" s="6" t="s">
        <v>61</v>
      </c>
      <c r="B32" s="15" t="s">
        <v>66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</row>
    <row r="33" spans="1:20" s="25" customFormat="1" ht="15" customHeight="1">
      <c r="A33" s="6" t="s">
        <v>62</v>
      </c>
      <c r="B33" s="15" t="s">
        <v>65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</row>
    <row r="34" spans="1:20" s="25" customFormat="1" ht="15" customHeight="1">
      <c r="A34" s="6" t="s">
        <v>63</v>
      </c>
      <c r="B34" s="14" t="s">
        <v>25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</row>
    <row r="35" spans="1:20" s="25" customFormat="1" ht="15" customHeight="1">
      <c r="A35" s="6" t="s">
        <v>64</v>
      </c>
      <c r="B35" s="14" t="s">
        <v>27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</row>
    <row r="36" spans="1:20" s="26" customFormat="1" ht="14.25" customHeight="1">
      <c r="A36" s="5" t="s">
        <v>29</v>
      </c>
      <c r="B36" s="13" t="s">
        <v>68</v>
      </c>
      <c r="C36" s="10">
        <v>0</v>
      </c>
      <c r="D36" s="10">
        <f>0.035*D7</f>
        <v>321533.62500000006</v>
      </c>
      <c r="E36" s="10">
        <f aca="true" t="shared" si="4" ref="E36:T36">0.035*E7</f>
        <v>461123.74000000005</v>
      </c>
      <c r="F36" s="10">
        <f t="shared" si="4"/>
        <v>616363.755</v>
      </c>
      <c r="G36" s="10">
        <f t="shared" si="4"/>
        <v>648322.395</v>
      </c>
      <c r="H36" s="10">
        <f t="shared" si="4"/>
        <v>541394.4900000001</v>
      </c>
      <c r="I36" s="10">
        <f t="shared" si="4"/>
        <v>432274.395</v>
      </c>
      <c r="J36" s="10">
        <f t="shared" si="4"/>
        <v>370404.30000000005</v>
      </c>
      <c r="K36" s="10">
        <f t="shared" si="4"/>
        <v>313784.205</v>
      </c>
      <c r="L36" s="10">
        <f t="shared" si="4"/>
        <v>257164.11000000002</v>
      </c>
      <c r="M36" s="10">
        <f t="shared" si="4"/>
        <v>200544.015</v>
      </c>
      <c r="N36" s="10">
        <f t="shared" si="4"/>
        <v>143925.39</v>
      </c>
      <c r="O36" s="10">
        <f t="shared" si="4"/>
        <v>95174.13500000001</v>
      </c>
      <c r="P36" s="10">
        <f t="shared" si="4"/>
        <v>47586.98</v>
      </c>
      <c r="Q36" s="10">
        <f t="shared" si="4"/>
        <v>0</v>
      </c>
      <c r="R36" s="10">
        <f t="shared" si="4"/>
        <v>0</v>
      </c>
      <c r="S36" s="10">
        <f t="shared" si="4"/>
        <v>0</v>
      </c>
      <c r="T36" s="10">
        <f t="shared" si="4"/>
        <v>0</v>
      </c>
    </row>
    <row r="37" spans="1:20" s="26" customFormat="1" ht="14.25" customHeight="1">
      <c r="A37" s="5" t="s">
        <v>67</v>
      </c>
      <c r="B37" s="13" t="s">
        <v>69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</row>
    <row r="38" spans="1:20" s="23" customFormat="1" ht="22.5" customHeight="1">
      <c r="A38" s="17" t="s">
        <v>30</v>
      </c>
      <c r="B38" s="18" t="s">
        <v>31</v>
      </c>
      <c r="C38" s="19">
        <v>0</v>
      </c>
      <c r="D38" s="19">
        <v>78522048</v>
      </c>
      <c r="E38" s="19">
        <v>79700500</v>
      </c>
      <c r="F38" s="19">
        <v>80125000</v>
      </c>
      <c r="G38" s="19">
        <v>80200000</v>
      </c>
      <c r="H38" s="19">
        <v>80220000</v>
      </c>
      <c r="I38" s="19">
        <v>80300000</v>
      </c>
      <c r="J38" s="22">
        <v>80500000</v>
      </c>
      <c r="K38" s="22">
        <v>81000000</v>
      </c>
      <c r="L38" s="22">
        <v>82000000</v>
      </c>
      <c r="M38" s="22">
        <v>83000000</v>
      </c>
      <c r="N38" s="22">
        <v>84000000</v>
      </c>
      <c r="O38" s="22">
        <v>85000000</v>
      </c>
      <c r="P38" s="22">
        <v>86000000</v>
      </c>
      <c r="Q38" s="22">
        <v>87000000</v>
      </c>
      <c r="R38" s="22">
        <v>88000000</v>
      </c>
      <c r="S38" s="22">
        <v>89000000</v>
      </c>
      <c r="T38" s="22">
        <v>90000000</v>
      </c>
    </row>
    <row r="39" spans="1:20" s="23" customFormat="1" ht="22.5" customHeight="1">
      <c r="A39" s="17" t="s">
        <v>32</v>
      </c>
      <c r="B39" s="18" t="s">
        <v>33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s="25" customFormat="1" ht="15" customHeight="1">
      <c r="A40" s="5" t="s">
        <v>35</v>
      </c>
      <c r="B40" s="16" t="s">
        <v>70</v>
      </c>
      <c r="C40" s="11">
        <v>0</v>
      </c>
      <c r="D40" s="11">
        <f aca="true" t="shared" si="5" ref="D40:T40">D7/D38</f>
        <v>0.11699484710332568</v>
      </c>
      <c r="E40" s="11">
        <f t="shared" si="5"/>
        <v>0.16530591401559588</v>
      </c>
      <c r="F40" s="11">
        <f t="shared" si="5"/>
        <v>0.219786496099844</v>
      </c>
      <c r="G40" s="11">
        <f t="shared" si="5"/>
        <v>0.23096629675810473</v>
      </c>
      <c r="H40" s="11">
        <f t="shared" si="5"/>
        <v>0.19282490650710546</v>
      </c>
      <c r="I40" s="11">
        <f t="shared" si="5"/>
        <v>0.15380693648816937</v>
      </c>
      <c r="J40" s="11">
        <f t="shared" si="5"/>
        <v>0.1314655900621118</v>
      </c>
      <c r="K40" s="11">
        <f t="shared" si="5"/>
        <v>0.11068225925925926</v>
      </c>
      <c r="L40" s="11">
        <f t="shared" si="5"/>
        <v>0.08960421951219512</v>
      </c>
      <c r="M40" s="11">
        <f t="shared" si="5"/>
        <v>0.0690340843373494</v>
      </c>
      <c r="N40" s="11">
        <f t="shared" si="5"/>
        <v>0.04895421428571429</v>
      </c>
      <c r="O40" s="11">
        <f t="shared" si="5"/>
        <v>0.03199130588235294</v>
      </c>
      <c r="P40" s="11">
        <f t="shared" si="5"/>
        <v>0.015809627906976743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</row>
    <row r="41" spans="1:20" s="25" customFormat="1" ht="15.75" customHeight="1">
      <c r="A41" s="5" t="s">
        <v>36</v>
      </c>
      <c r="B41" s="16" t="s">
        <v>71</v>
      </c>
      <c r="C41" s="11">
        <v>0</v>
      </c>
      <c r="D41" s="11">
        <f aca="true" t="shared" si="6" ref="D41:T41">D7/D38</f>
        <v>0.11699484710332568</v>
      </c>
      <c r="E41" s="11">
        <f t="shared" si="6"/>
        <v>0.16530591401559588</v>
      </c>
      <c r="F41" s="11">
        <f t="shared" si="6"/>
        <v>0.219786496099844</v>
      </c>
      <c r="G41" s="11">
        <f t="shared" si="6"/>
        <v>0.23096629675810473</v>
      </c>
      <c r="H41" s="11">
        <f t="shared" si="6"/>
        <v>0.19282490650710546</v>
      </c>
      <c r="I41" s="11">
        <f t="shared" si="6"/>
        <v>0.15380693648816937</v>
      </c>
      <c r="J41" s="11">
        <f t="shared" si="6"/>
        <v>0.1314655900621118</v>
      </c>
      <c r="K41" s="11">
        <f t="shared" si="6"/>
        <v>0.11068225925925926</v>
      </c>
      <c r="L41" s="11">
        <f t="shared" si="6"/>
        <v>0.08960421951219512</v>
      </c>
      <c r="M41" s="11">
        <f t="shared" si="6"/>
        <v>0.0690340843373494</v>
      </c>
      <c r="N41" s="11">
        <f t="shared" si="6"/>
        <v>0.04895421428571429</v>
      </c>
      <c r="O41" s="11">
        <f t="shared" si="6"/>
        <v>0.03199130588235294</v>
      </c>
      <c r="P41" s="11">
        <f t="shared" si="6"/>
        <v>0.015809627906976743</v>
      </c>
      <c r="Q41" s="11">
        <f t="shared" si="6"/>
        <v>0</v>
      </c>
      <c r="R41" s="11">
        <f t="shared" si="6"/>
        <v>0</v>
      </c>
      <c r="S41" s="11">
        <f t="shared" si="6"/>
        <v>0</v>
      </c>
      <c r="T41" s="11">
        <f t="shared" si="6"/>
        <v>0</v>
      </c>
    </row>
    <row r="42" spans="1:20" s="25" customFormat="1" ht="15" customHeight="1">
      <c r="A42" s="5" t="s">
        <v>37</v>
      </c>
      <c r="B42" s="16" t="s">
        <v>72</v>
      </c>
      <c r="C42" s="11">
        <v>0</v>
      </c>
      <c r="D42" s="11">
        <f aca="true" t="shared" si="7" ref="D42:T42">D25/D38</f>
        <v>0.023197734539476097</v>
      </c>
      <c r="E42" s="11">
        <f t="shared" si="7"/>
        <v>0.024606166084278017</v>
      </c>
      <c r="F42" s="11">
        <f t="shared" si="7"/>
        <v>0.02765648368174727</v>
      </c>
      <c r="G42" s="11">
        <f t="shared" si="7"/>
        <v>0.028443122132169575</v>
      </c>
      <c r="H42" s="11">
        <f t="shared" si="7"/>
        <v>0.04483267875841436</v>
      </c>
      <c r="I42" s="11">
        <f t="shared" si="7"/>
        <v>0.04420910828144458</v>
      </c>
      <c r="J42" s="11">
        <f t="shared" si="7"/>
        <v>0.02656051304347826</v>
      </c>
      <c r="K42" s="11">
        <f t="shared" si="7"/>
        <v>0.02384569388888889</v>
      </c>
      <c r="L42" s="11">
        <f t="shared" si="7"/>
        <v>0.022864403780487805</v>
      </c>
      <c r="M42" s="11">
        <f t="shared" si="7"/>
        <v>0.02190675921686747</v>
      </c>
      <c r="N42" s="11">
        <f t="shared" si="7"/>
        <v>0.020971433214285715</v>
      </c>
      <c r="O42" s="11">
        <f t="shared" si="7"/>
        <v>0.01750667217647059</v>
      </c>
      <c r="P42" s="11">
        <f t="shared" si="7"/>
        <v>0.016363023023255815</v>
      </c>
      <c r="Q42" s="11">
        <f t="shared" si="7"/>
        <v>0.01562790804597701</v>
      </c>
      <c r="R42" s="11">
        <f t="shared" si="7"/>
        <v>0</v>
      </c>
      <c r="S42" s="11">
        <f t="shared" si="7"/>
        <v>0</v>
      </c>
      <c r="T42" s="11">
        <f t="shared" si="7"/>
        <v>0</v>
      </c>
    </row>
    <row r="43" spans="1:20" s="25" customFormat="1" ht="15" customHeight="1">
      <c r="A43" s="5" t="s">
        <v>38</v>
      </c>
      <c r="B43" s="16" t="s">
        <v>73</v>
      </c>
      <c r="C43" s="11">
        <v>0</v>
      </c>
      <c r="D43" s="11">
        <f aca="true" t="shared" si="8" ref="D43:T43">D25/D38</f>
        <v>0.023197734539476097</v>
      </c>
      <c r="E43" s="11">
        <f t="shared" si="8"/>
        <v>0.024606166084278017</v>
      </c>
      <c r="F43" s="11">
        <f t="shared" si="8"/>
        <v>0.02765648368174727</v>
      </c>
      <c r="G43" s="11">
        <f t="shared" si="8"/>
        <v>0.028443122132169575</v>
      </c>
      <c r="H43" s="11">
        <f t="shared" si="8"/>
        <v>0.04483267875841436</v>
      </c>
      <c r="I43" s="11">
        <f t="shared" si="8"/>
        <v>0.04420910828144458</v>
      </c>
      <c r="J43" s="11">
        <f t="shared" si="8"/>
        <v>0.02656051304347826</v>
      </c>
      <c r="K43" s="11">
        <f t="shared" si="8"/>
        <v>0.02384569388888889</v>
      </c>
      <c r="L43" s="11">
        <f t="shared" si="8"/>
        <v>0.022864403780487805</v>
      </c>
      <c r="M43" s="11">
        <f t="shared" si="8"/>
        <v>0.02190675921686747</v>
      </c>
      <c r="N43" s="11">
        <f t="shared" si="8"/>
        <v>0.020971433214285715</v>
      </c>
      <c r="O43" s="11">
        <f t="shared" si="8"/>
        <v>0.01750667217647059</v>
      </c>
      <c r="P43" s="11">
        <f t="shared" si="8"/>
        <v>0.016363023023255815</v>
      </c>
      <c r="Q43" s="11">
        <f t="shared" si="8"/>
        <v>0.01562790804597701</v>
      </c>
      <c r="R43" s="11">
        <f t="shared" si="8"/>
        <v>0</v>
      </c>
      <c r="S43" s="11">
        <f t="shared" si="8"/>
        <v>0</v>
      </c>
      <c r="T43" s="11">
        <f t="shared" si="8"/>
        <v>0</v>
      </c>
    </row>
  </sheetData>
  <sheetProtection/>
  <mergeCells count="7">
    <mergeCell ref="A1:H1"/>
    <mergeCell ref="A4:A5"/>
    <mergeCell ref="B4:B5"/>
    <mergeCell ref="R1:T1"/>
    <mergeCell ref="C4:C5"/>
    <mergeCell ref="D4:T4"/>
    <mergeCell ref="O1:Q1"/>
  </mergeCells>
  <printOptions/>
  <pageMargins left="1.46" right="0.1968503937007874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Your User Name</cp:lastModifiedBy>
  <cp:lastPrinted>2009-11-16T09:20:18Z</cp:lastPrinted>
  <dcterms:created xsi:type="dcterms:W3CDTF">2006-11-14T07:43:47Z</dcterms:created>
  <dcterms:modified xsi:type="dcterms:W3CDTF">2010-01-04T07:21:23Z</dcterms:modified>
  <cp:category/>
  <cp:version/>
  <cp:contentType/>
  <cp:contentStatus/>
</cp:coreProperties>
</file>